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chronisko\Desktop\Rozliczenie dotacji Dłuzyna Górna za 2021 r\"/>
    </mc:Choice>
  </mc:AlternateContent>
  <xr:revisionPtr revIDLastSave="0" documentId="13_ncr:1_{A69BDC89-23B8-4A34-8181-CB6AAF45EC7C}" xr6:coauthVersionLast="45" xr6:coauthVersionMax="45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Przybycia i ubycia 1" sheetId="1" r:id="rId1"/>
    <sheet name="Przybycia i ubycia" sheetId="3" r:id="rId2"/>
    <sheet name="Przyjęcia zwierząt" sheetId="2" r:id="rId3"/>
    <sheet name="Koszt wyżywienia" sheetId="4" r:id="rId4"/>
    <sheet name="Sterylizacje.kastracje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3" l="1"/>
  <c r="D10" i="3"/>
  <c r="D22" i="3"/>
  <c r="C7" i="4" l="1"/>
  <c r="J6" i="5" l="1"/>
  <c r="J7" i="5"/>
  <c r="J8" i="5"/>
  <c r="J9" i="5"/>
  <c r="J10" i="5"/>
  <c r="J11" i="5"/>
  <c r="J12" i="5"/>
  <c r="J13" i="5"/>
  <c r="B12" i="2" l="1"/>
  <c r="D12" i="1" l="1"/>
  <c r="D11" i="1"/>
  <c r="E12" i="1" l="1"/>
  <c r="L12" i="1"/>
  <c r="L11" i="1"/>
  <c r="L9" i="2"/>
  <c r="L12" i="2"/>
  <c r="M14" i="2"/>
  <c r="M13" i="2"/>
  <c r="M11" i="2"/>
  <c r="M10" i="2"/>
  <c r="L8" i="2" l="1"/>
  <c r="K11" i="1"/>
  <c r="G11" i="1"/>
  <c r="M11" i="1"/>
  <c r="I11" i="1"/>
  <c r="E11" i="1"/>
  <c r="I12" i="1"/>
  <c r="K12" i="1"/>
  <c r="G12" i="1"/>
  <c r="M12" i="1"/>
  <c r="E22" i="3"/>
  <c r="J14" i="5" l="1"/>
  <c r="C15" i="5"/>
  <c r="D15" i="5"/>
  <c r="E15" i="5"/>
  <c r="F15" i="5"/>
  <c r="G15" i="5"/>
  <c r="H15" i="5"/>
  <c r="I15" i="5"/>
  <c r="B15" i="5"/>
  <c r="C5" i="5"/>
  <c r="D5" i="5"/>
  <c r="E5" i="5"/>
  <c r="F5" i="5"/>
  <c r="G5" i="5"/>
  <c r="H5" i="5"/>
  <c r="I5" i="5"/>
  <c r="C8" i="5"/>
  <c r="D8" i="5"/>
  <c r="E8" i="5"/>
  <c r="F8" i="5"/>
  <c r="G8" i="5"/>
  <c r="H8" i="5"/>
  <c r="I8" i="5"/>
  <c r="B8" i="5"/>
  <c r="B5" i="5"/>
  <c r="B9" i="2"/>
  <c r="C9" i="2"/>
  <c r="D9" i="2"/>
  <c r="E9" i="2"/>
  <c r="F9" i="2"/>
  <c r="G9" i="2"/>
  <c r="H9" i="2"/>
  <c r="I9" i="2"/>
  <c r="J9" i="2"/>
  <c r="K9" i="2"/>
  <c r="C12" i="2"/>
  <c r="D12" i="2"/>
  <c r="E12" i="2"/>
  <c r="F12" i="2"/>
  <c r="G12" i="2"/>
  <c r="H12" i="2"/>
  <c r="I12" i="2"/>
  <c r="J12" i="2"/>
  <c r="K12" i="2"/>
  <c r="I4" i="5" l="1"/>
  <c r="B4" i="5"/>
  <c r="M12" i="2"/>
  <c r="M9" i="2"/>
  <c r="E4" i="5"/>
  <c r="J8" i="2"/>
  <c r="F8" i="2"/>
  <c r="K8" i="2"/>
  <c r="G8" i="2"/>
  <c r="C8" i="2"/>
  <c r="E8" i="2"/>
  <c r="I8" i="2"/>
  <c r="H8" i="2"/>
  <c r="D8" i="2"/>
  <c r="B8" i="2"/>
  <c r="F4" i="5"/>
  <c r="J15" i="5"/>
  <c r="G4" i="5"/>
  <c r="C4" i="5"/>
  <c r="H4" i="5"/>
  <c r="D4" i="5"/>
  <c r="J5" i="5"/>
  <c r="M8" i="2" l="1"/>
  <c r="L15" i="2" s="1"/>
  <c r="J4" i="5"/>
  <c r="E15" i="2" l="1"/>
  <c r="K15" i="2"/>
  <c r="B15" i="2"/>
  <c r="I15" i="2"/>
  <c r="F15" i="2"/>
  <c r="J15" i="2"/>
  <c r="D15" i="2"/>
  <c r="H15" i="2"/>
  <c r="G15" i="2"/>
  <c r="C15" i="2"/>
</calcChain>
</file>

<file path=xl/sharedStrings.xml><?xml version="1.0" encoding="utf-8"?>
<sst xmlns="http://schemas.openxmlformats.org/spreadsheetml/2006/main" count="106" uniqueCount="74">
  <si>
    <t>Rodzaj zwierzęcia</t>
  </si>
  <si>
    <t>Adopcja</t>
  </si>
  <si>
    <t>Eutanazja</t>
  </si>
  <si>
    <t>Padnięcia, pogryzienia</t>
  </si>
  <si>
    <t>Inne (ucieczki)</t>
  </si>
  <si>
    <t>Ilość przyjętych zwierząt</t>
  </si>
  <si>
    <t>Wydano</t>
  </si>
  <si>
    <t>% do ogółu ilości ubyć</t>
  </si>
  <si>
    <t>Wykonano</t>
  </si>
  <si>
    <t>Padło</t>
  </si>
  <si>
    <t>PSY</t>
  </si>
  <si>
    <t>KOTY</t>
  </si>
  <si>
    <t>UBYCIA</t>
  </si>
  <si>
    <t>PRZYBYCIA</t>
  </si>
  <si>
    <t>Ubyło</t>
  </si>
  <si>
    <t>Ogółem ubyło w roku</t>
  </si>
  <si>
    <t>Lp.</t>
  </si>
  <si>
    <t>I</t>
  </si>
  <si>
    <t>II</t>
  </si>
  <si>
    <t>a)</t>
  </si>
  <si>
    <t>b)</t>
  </si>
  <si>
    <t>c)</t>
  </si>
  <si>
    <t>IV</t>
  </si>
  <si>
    <t>Wyszczególnienie</t>
  </si>
  <si>
    <t xml:space="preserve">PSY </t>
  </si>
  <si>
    <t>OGÓŁEM PRZYJĘTO</t>
  </si>
  <si>
    <t>OGÓŁEM UBYŁO</t>
  </si>
  <si>
    <t>III</t>
  </si>
  <si>
    <t>w tym odbiór przez właścicieli</t>
  </si>
  <si>
    <t>nieuleczalnie chore</t>
  </si>
  <si>
    <t>po wypadku/pogryzieniu</t>
  </si>
  <si>
    <t>agresywne</t>
  </si>
  <si>
    <t>Zbiegło</t>
  </si>
  <si>
    <t>śmierć naturalna</t>
  </si>
  <si>
    <t>zagryzienia</t>
  </si>
  <si>
    <t xml:space="preserve">Stan   </t>
  </si>
  <si>
    <t>Bogatynia</t>
  </si>
  <si>
    <t>Pieńsk</t>
  </si>
  <si>
    <t>Platerówka</t>
  </si>
  <si>
    <t>Sulików</t>
  </si>
  <si>
    <t>Węgliniec</t>
  </si>
  <si>
    <t>Zawidów</t>
  </si>
  <si>
    <t>Zgorzelec Miasto</t>
  </si>
  <si>
    <t>gmina Zgorzelec</t>
  </si>
  <si>
    <t>IDZ</t>
  </si>
  <si>
    <t>RAZEM</t>
  </si>
  <si>
    <t>Ogólna ilość przyjętych zwierząt:</t>
  </si>
  <si>
    <t>1) Psów, w tym:</t>
  </si>
  <si>
    <t>a) samice</t>
  </si>
  <si>
    <t>b) samce</t>
  </si>
  <si>
    <t>2) kotów, w tym:</t>
  </si>
  <si>
    <t>% udział gminy w stosunku do ogólnej ilości przyjęć</t>
  </si>
  <si>
    <t>Średnia dzienna ilość zwierząt</t>
  </si>
  <si>
    <t>Średni dzienny koszt wyżywienia</t>
  </si>
  <si>
    <t>Średni dzienny koszt wyżywienia 1 zwierzęcia</t>
  </si>
  <si>
    <t>HOTEL</t>
  </si>
  <si>
    <t>Ogólna ilość sterylizowanych zwierząt:</t>
  </si>
  <si>
    <t>faktycznie poniesione wydatki</t>
  </si>
  <si>
    <t>procentowe wykorzystanie dotacji</t>
  </si>
  <si>
    <t>Gmina Zgorzelec</t>
  </si>
  <si>
    <t>wartosć przekazanych środków</t>
  </si>
  <si>
    <t>WOLSZTYN</t>
  </si>
  <si>
    <t>Ogólna ilośc uspionych ślepych miotów (szt)</t>
  </si>
  <si>
    <t>wartość przekazanych środków</t>
  </si>
  <si>
    <t>Załacznik nr 1 do sprawozdania z wykonania zadania publicznego za rok 2021</t>
  </si>
  <si>
    <t>PRZYBYCIA I UBYCIA ZWIERZĄT W SCHRONISKU DLA ZWIERZĄT W DŁUŻYNIE GÓRNEJ ZA ROK 2021</t>
  </si>
  <si>
    <t>Stan na 31.12.2020</t>
  </si>
  <si>
    <t>Załacznik nr 2 do sprawozdania z wykonania zadania publicznego za rok 2021</t>
  </si>
  <si>
    <t>Załacznik nr 3 do sprawozdania z wykonania zadania publicznego za rok 2021</t>
  </si>
  <si>
    <t xml:space="preserve">PRZYJĘCIA ZWIERZĄT DO SCHRONISKA W DŁUZYNIE GÓRNEJ W ROKU 2021 WG GMIN </t>
  </si>
  <si>
    <t>Załacznik nr 5 do sprawozdania z wykonania zadania publicznego za rok 2021</t>
  </si>
  <si>
    <t>Załacznik nr 4 do sprawozdania z wykonania zadania publicznego za rok 2021</t>
  </si>
  <si>
    <t>DZIENNE KOSZTY WYŻYWIENIA ZWIERZĄT W SCHRONISKU DLA ZWIERZĄT W DŁUŻYNIE GÓRNEJ ZA 2021 ROK</t>
  </si>
  <si>
    <t>stan na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</si>
</sst>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textRotation="90" wrapText="1"/>
    </xf>
    <xf numFmtId="0" fontId="3" fillId="0" borderId="1" xfId="0" applyFont="1" applyBorder="1"/>
    <xf numFmtId="0" fontId="0" fillId="0" borderId="1" xfId="0" applyBorder="1"/>
    <xf numFmtId="10" fontId="0" fillId="0" borderId="1" xfId="0" applyNumberFormat="1" applyBorder="1"/>
    <xf numFmtId="0" fontId="7" fillId="0" borderId="1" xfId="0" applyFont="1" applyBorder="1"/>
    <xf numFmtId="8" fontId="7" fillId="0" borderId="1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0" fontId="1" fillId="0" borderId="1" xfId="0" applyFont="1" applyFill="1" applyBorder="1"/>
    <xf numFmtId="10" fontId="1" fillId="0" borderId="1" xfId="0" applyNumberFormat="1" applyFont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" fillId="2" borderId="1" xfId="0" applyFont="1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0" fillId="0" borderId="1" xfId="0" applyNumberFormat="1" applyFont="1" applyBorder="1"/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zoomScale="115" zoomScaleNormal="115" workbookViewId="0">
      <selection sqref="A1:M16"/>
    </sheetView>
  </sheetViews>
  <sheetFormatPr defaultRowHeight="15" x14ac:dyDescent="0.25"/>
  <cols>
    <col min="1" max="1" width="10.140625" customWidth="1"/>
    <col min="2" max="2" width="11.28515625" customWidth="1"/>
    <col min="3" max="3" width="10.140625" customWidth="1"/>
    <col min="4" max="4" width="8.85546875" customWidth="1"/>
    <col min="5" max="5" width="9.85546875" customWidth="1"/>
    <col min="6" max="6" width="10.42578125" customWidth="1"/>
    <col min="7" max="7" width="9.85546875" customWidth="1"/>
    <col min="8" max="8" width="7.85546875" customWidth="1"/>
    <col min="9" max="9" width="11.5703125" customWidth="1"/>
    <col min="10" max="10" width="7.28515625" customWidth="1"/>
    <col min="11" max="11" width="10.85546875" customWidth="1"/>
    <col min="12" max="12" width="9.140625" customWidth="1"/>
    <col min="13" max="13" width="11" customWidth="1"/>
    <col min="16" max="16" width="27.7109375" customWidth="1"/>
  </cols>
  <sheetData>
    <row r="1" spans="1:19" ht="6" customHeight="1" x14ac:dyDescent="0.25">
      <c r="I1" s="43"/>
      <c r="J1" s="43"/>
      <c r="K1" s="43"/>
      <c r="L1" s="43"/>
      <c r="M1" s="43"/>
      <c r="N1" s="43"/>
    </row>
    <row r="2" spans="1:19" ht="15" customHeight="1" x14ac:dyDescent="0.25">
      <c r="I2" s="43"/>
      <c r="J2" s="43"/>
      <c r="K2" s="57" t="s">
        <v>64</v>
      </c>
      <c r="L2" s="57"/>
      <c r="M2" s="57"/>
      <c r="N2" s="43"/>
      <c r="P2" s="57"/>
      <c r="Q2" s="57"/>
      <c r="R2" s="57"/>
    </row>
    <row r="3" spans="1:19" x14ac:dyDescent="0.25">
      <c r="I3" s="43"/>
      <c r="J3" s="43"/>
      <c r="K3" s="57"/>
      <c r="L3" s="57"/>
      <c r="M3" s="57"/>
      <c r="N3" s="43"/>
      <c r="P3" s="57"/>
      <c r="Q3" s="57"/>
      <c r="R3" s="57"/>
    </row>
    <row r="4" spans="1:19" ht="33" customHeight="1" x14ac:dyDescent="0.25">
      <c r="K4" s="57"/>
      <c r="L4" s="57"/>
      <c r="M4" s="57"/>
      <c r="P4" s="57"/>
      <c r="Q4" s="57"/>
      <c r="R4" s="57"/>
    </row>
    <row r="5" spans="1:19" x14ac:dyDescent="0.25">
      <c r="B5" t="s">
        <v>65</v>
      </c>
      <c r="N5" s="19"/>
      <c r="O5" s="19"/>
      <c r="P5" s="19"/>
      <c r="Q5" s="19"/>
      <c r="R5" s="19"/>
      <c r="S5" s="19"/>
    </row>
    <row r="6" spans="1:19" x14ac:dyDescent="0.25">
      <c r="N6" s="19"/>
      <c r="O6" s="19"/>
      <c r="P6" s="19"/>
      <c r="Q6" s="19"/>
      <c r="R6" s="19"/>
      <c r="S6" s="19"/>
    </row>
    <row r="7" spans="1:19" x14ac:dyDescent="0.25">
      <c r="N7" s="19"/>
      <c r="O7" s="19"/>
      <c r="P7" s="19"/>
      <c r="Q7" s="19"/>
      <c r="R7" s="19"/>
      <c r="S7" s="19"/>
    </row>
    <row r="8" spans="1:19" ht="18.75" x14ac:dyDescent="0.3">
      <c r="A8" s="58" t="s">
        <v>0</v>
      </c>
      <c r="B8" s="60" t="s">
        <v>13</v>
      </c>
      <c r="C8" s="60"/>
      <c r="D8" s="60" t="s">
        <v>12</v>
      </c>
      <c r="E8" s="60"/>
      <c r="F8" s="60"/>
      <c r="G8" s="60"/>
      <c r="H8" s="60"/>
      <c r="I8" s="60"/>
      <c r="J8" s="60"/>
      <c r="K8" s="60"/>
      <c r="L8" s="61"/>
      <c r="M8" s="59" t="s">
        <v>73</v>
      </c>
      <c r="N8" s="19"/>
      <c r="O8" s="20"/>
      <c r="P8" s="20"/>
      <c r="Q8" s="21"/>
      <c r="R8" s="21"/>
      <c r="S8" s="19"/>
    </row>
    <row r="9" spans="1:19" x14ac:dyDescent="0.25">
      <c r="A9" s="58"/>
      <c r="B9" s="60"/>
      <c r="C9" s="60"/>
      <c r="D9" s="62" t="s">
        <v>1</v>
      </c>
      <c r="E9" s="62"/>
      <c r="F9" s="62" t="s">
        <v>2</v>
      </c>
      <c r="G9" s="62"/>
      <c r="H9" s="62" t="s">
        <v>3</v>
      </c>
      <c r="I9" s="62"/>
      <c r="J9" s="63" t="s">
        <v>4</v>
      </c>
      <c r="K9" s="63"/>
      <c r="L9" s="58" t="s">
        <v>15</v>
      </c>
      <c r="M9" s="59"/>
      <c r="N9" s="19"/>
      <c r="O9" s="22"/>
      <c r="P9" s="23"/>
      <c r="Q9" s="24"/>
      <c r="R9" s="24"/>
      <c r="S9" s="19"/>
    </row>
    <row r="10" spans="1:19" ht="30" customHeight="1" x14ac:dyDescent="0.25">
      <c r="A10" s="58"/>
      <c r="B10" s="64" t="s">
        <v>66</v>
      </c>
      <c r="C10" s="64" t="s">
        <v>5</v>
      </c>
      <c r="D10" s="65" t="s">
        <v>6</v>
      </c>
      <c r="E10" s="66" t="s">
        <v>7</v>
      </c>
      <c r="F10" s="65" t="s">
        <v>8</v>
      </c>
      <c r="G10" s="67" t="s">
        <v>7</v>
      </c>
      <c r="H10" s="65" t="s">
        <v>9</v>
      </c>
      <c r="I10" s="66" t="s">
        <v>7</v>
      </c>
      <c r="J10" s="65" t="s">
        <v>14</v>
      </c>
      <c r="K10" s="66" t="s">
        <v>7</v>
      </c>
      <c r="L10" s="58"/>
      <c r="M10" s="59"/>
      <c r="N10" s="19"/>
      <c r="O10" s="22"/>
      <c r="P10" s="23"/>
      <c r="Q10" s="24"/>
      <c r="R10" s="24"/>
      <c r="S10" s="19"/>
    </row>
    <row r="11" spans="1:19" x14ac:dyDescent="0.25">
      <c r="A11" s="4" t="s">
        <v>10</v>
      </c>
      <c r="B11" s="12">
        <v>74</v>
      </c>
      <c r="C11" s="12">
        <v>132</v>
      </c>
      <c r="D11" s="12">
        <f>84+37</f>
        <v>121</v>
      </c>
      <c r="E11" s="16">
        <f>D11/L11</f>
        <v>0.89629629629629626</v>
      </c>
      <c r="F11" s="53">
        <v>6</v>
      </c>
      <c r="G11" s="16">
        <f>F11/L11</f>
        <v>4.4444444444444446E-2</v>
      </c>
      <c r="H11" s="53">
        <v>8</v>
      </c>
      <c r="I11" s="16">
        <f>H11/L11</f>
        <v>5.9259259259259262E-2</v>
      </c>
      <c r="J11" s="2">
        <v>0</v>
      </c>
      <c r="K11" s="17">
        <f>J11/L11</f>
        <v>0</v>
      </c>
      <c r="L11" s="2">
        <f>D11+F11+H11+J11</f>
        <v>135</v>
      </c>
      <c r="M11" s="54">
        <f>B11+C11-L11</f>
        <v>71</v>
      </c>
      <c r="N11" s="19"/>
      <c r="O11" s="25"/>
      <c r="P11" s="26"/>
      <c r="Q11" s="27"/>
      <c r="R11" s="27"/>
      <c r="S11" s="19"/>
    </row>
    <row r="12" spans="1:19" x14ac:dyDescent="0.25">
      <c r="A12" s="4" t="s">
        <v>11</v>
      </c>
      <c r="B12" s="12">
        <v>25</v>
      </c>
      <c r="C12" s="12">
        <v>122</v>
      </c>
      <c r="D12" s="12">
        <f>68+7</f>
        <v>75</v>
      </c>
      <c r="E12" s="16">
        <f>D12/L12</f>
        <v>0.6097560975609756</v>
      </c>
      <c r="F12" s="53">
        <v>3</v>
      </c>
      <c r="G12" s="16">
        <f>F12/L12</f>
        <v>2.4390243902439025E-2</v>
      </c>
      <c r="H12" s="53">
        <v>45</v>
      </c>
      <c r="I12" s="16">
        <f>H12/L12</f>
        <v>0.36585365853658536</v>
      </c>
      <c r="J12" s="2">
        <v>0</v>
      </c>
      <c r="K12" s="17">
        <f>J12/L12</f>
        <v>0</v>
      </c>
      <c r="L12" s="2">
        <f>D12+F12+H12+J12</f>
        <v>123</v>
      </c>
      <c r="M12" s="54">
        <f>B12+C12-L12</f>
        <v>24</v>
      </c>
      <c r="N12" s="19"/>
      <c r="O12" s="28"/>
      <c r="P12" s="29"/>
      <c r="Q12" s="30"/>
      <c r="R12" s="30"/>
      <c r="S12" s="19"/>
    </row>
    <row r="13" spans="1:19" x14ac:dyDescent="0.25">
      <c r="A13" s="56"/>
      <c r="B13" s="19"/>
      <c r="C13" s="19"/>
      <c r="D13" s="19"/>
      <c r="E13" s="19"/>
      <c r="N13" s="19"/>
      <c r="O13" s="31"/>
      <c r="P13" s="32"/>
      <c r="Q13" s="33"/>
      <c r="R13" s="33"/>
      <c r="S13" s="19"/>
    </row>
    <row r="14" spans="1:19" x14ac:dyDescent="0.25">
      <c r="A14" s="19"/>
      <c r="B14" s="19"/>
      <c r="C14" s="19"/>
      <c r="D14" s="19"/>
      <c r="E14" s="19"/>
      <c r="N14" s="19"/>
      <c r="O14" s="28"/>
      <c r="P14" s="29"/>
      <c r="Q14" s="30"/>
      <c r="R14" s="30"/>
      <c r="S14" s="19"/>
    </row>
    <row r="15" spans="1:19" x14ac:dyDescent="0.25">
      <c r="N15" s="19"/>
      <c r="O15" s="31"/>
      <c r="P15" s="32"/>
      <c r="Q15" s="33"/>
      <c r="R15" s="33"/>
      <c r="S15" s="19"/>
    </row>
    <row r="16" spans="1:19" x14ac:dyDescent="0.25">
      <c r="N16" s="19"/>
      <c r="O16" s="31"/>
      <c r="P16" s="32"/>
      <c r="Q16" s="33"/>
      <c r="R16" s="33"/>
      <c r="S16" s="19"/>
    </row>
    <row r="17" spans="2:5" x14ac:dyDescent="0.25">
      <c r="B17" s="19"/>
      <c r="C17" s="19"/>
      <c r="D17" s="19"/>
      <c r="E17" s="19"/>
    </row>
    <row r="18" spans="2:5" x14ac:dyDescent="0.25">
      <c r="B18" s="19"/>
      <c r="C18" s="19"/>
      <c r="D18" s="19"/>
      <c r="E18" s="19"/>
    </row>
    <row r="19" spans="2:5" x14ac:dyDescent="0.25">
      <c r="B19" s="19"/>
      <c r="C19" s="19"/>
      <c r="D19" s="19"/>
      <c r="E19" s="19"/>
    </row>
    <row r="20" spans="2:5" x14ac:dyDescent="0.25">
      <c r="B20" s="19"/>
      <c r="C20" s="19"/>
      <c r="D20" s="19"/>
      <c r="E20" s="19"/>
    </row>
  </sheetData>
  <mergeCells count="11">
    <mergeCell ref="P2:R4"/>
    <mergeCell ref="K2:M4"/>
    <mergeCell ref="L9:L10"/>
    <mergeCell ref="M8:M10"/>
    <mergeCell ref="A8:A10"/>
    <mergeCell ref="D8:L8"/>
    <mergeCell ref="D9:E9"/>
    <mergeCell ref="F9:G9"/>
    <mergeCell ref="H9:I9"/>
    <mergeCell ref="B8:C9"/>
    <mergeCell ref="J9:K9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6" workbookViewId="0">
      <selection sqref="A1:F27"/>
    </sheetView>
  </sheetViews>
  <sheetFormatPr defaultRowHeight="15" x14ac:dyDescent="0.25"/>
  <cols>
    <col min="3" max="3" width="27" customWidth="1"/>
    <col min="6" max="6" width="25.42578125" customWidth="1"/>
    <col min="10" max="10" width="20.140625" customWidth="1"/>
  </cols>
  <sheetData>
    <row r="1" spans="1:13" ht="60" x14ac:dyDescent="0.25">
      <c r="F1" s="43" t="s">
        <v>67</v>
      </c>
    </row>
    <row r="4" spans="1:13" x14ac:dyDescent="0.25">
      <c r="A4" t="s">
        <v>65</v>
      </c>
    </row>
    <row r="6" spans="1:13" x14ac:dyDescent="0.25">
      <c r="H6" s="19"/>
      <c r="I6" s="19"/>
      <c r="J6" s="19"/>
      <c r="K6" s="19"/>
      <c r="L6" s="19"/>
      <c r="M6" s="19"/>
    </row>
    <row r="7" spans="1:13" ht="18.75" x14ac:dyDescent="0.3">
      <c r="B7" s="14" t="s">
        <v>16</v>
      </c>
      <c r="C7" s="14" t="s">
        <v>23</v>
      </c>
      <c r="D7" s="15" t="s">
        <v>24</v>
      </c>
      <c r="E7" s="15" t="s">
        <v>11</v>
      </c>
      <c r="H7" s="19"/>
      <c r="I7" s="20"/>
      <c r="J7" s="20"/>
      <c r="K7" s="21"/>
      <c r="L7" s="21"/>
      <c r="M7" s="19"/>
    </row>
    <row r="8" spans="1:13" x14ac:dyDescent="0.25">
      <c r="B8" s="6" t="s">
        <v>17</v>
      </c>
      <c r="C8" s="7" t="s">
        <v>66</v>
      </c>
      <c r="D8" s="11">
        <v>74</v>
      </c>
      <c r="E8" s="11">
        <v>25</v>
      </c>
      <c r="H8" s="19"/>
      <c r="I8" s="22"/>
      <c r="J8" s="23"/>
      <c r="K8" s="24"/>
      <c r="L8" s="24"/>
      <c r="M8" s="19"/>
    </row>
    <row r="9" spans="1:13" x14ac:dyDescent="0.25">
      <c r="B9" s="6" t="s">
        <v>18</v>
      </c>
      <c r="C9" s="7" t="s">
        <v>25</v>
      </c>
      <c r="D9" s="11">
        <v>132</v>
      </c>
      <c r="E9" s="11">
        <v>122</v>
      </c>
      <c r="H9" s="19"/>
      <c r="I9" s="22"/>
      <c r="J9" s="23"/>
      <c r="K9" s="24"/>
      <c r="L9" s="24"/>
      <c r="M9" s="19"/>
    </row>
    <row r="10" spans="1:13" x14ac:dyDescent="0.25">
      <c r="B10" s="18" t="s">
        <v>27</v>
      </c>
      <c r="C10" s="8" t="s">
        <v>26</v>
      </c>
      <c r="D10" s="49">
        <f>D11+D13+D17+D21</f>
        <v>135</v>
      </c>
      <c r="E10" s="49">
        <f>E11+E13+E17+E21</f>
        <v>123</v>
      </c>
      <c r="H10" s="19"/>
      <c r="I10" s="25"/>
      <c r="J10" s="26"/>
      <c r="K10" s="27"/>
      <c r="L10" s="27"/>
      <c r="M10" s="19"/>
    </row>
    <row r="11" spans="1:13" x14ac:dyDescent="0.25">
      <c r="B11" s="3">
        <v>1</v>
      </c>
      <c r="C11" s="5" t="s">
        <v>1</v>
      </c>
      <c r="D11" s="13">
        <v>121</v>
      </c>
      <c r="E11" s="12">
        <v>75</v>
      </c>
      <c r="H11" s="19"/>
      <c r="I11" s="28"/>
      <c r="J11" s="29"/>
      <c r="K11" s="30"/>
      <c r="L11" s="30"/>
      <c r="M11" s="19"/>
    </row>
    <row r="12" spans="1:13" x14ac:dyDescent="0.25">
      <c r="B12" s="9" t="s">
        <v>19</v>
      </c>
      <c r="C12" s="10" t="s">
        <v>28</v>
      </c>
      <c r="D12" s="13">
        <v>37</v>
      </c>
      <c r="E12" s="13">
        <v>7</v>
      </c>
      <c r="H12" s="19"/>
      <c r="I12" s="31"/>
      <c r="J12" s="32"/>
      <c r="K12" s="33"/>
      <c r="L12" s="33"/>
      <c r="M12" s="19"/>
    </row>
    <row r="13" spans="1:13" x14ac:dyDescent="0.25">
      <c r="B13" s="3">
        <v>2</v>
      </c>
      <c r="C13" s="5" t="s">
        <v>2</v>
      </c>
      <c r="D13" s="13">
        <v>6</v>
      </c>
      <c r="E13" s="12">
        <v>3</v>
      </c>
      <c r="H13" s="19"/>
      <c r="I13" s="28"/>
      <c r="J13" s="29"/>
      <c r="K13" s="30"/>
      <c r="L13" s="30"/>
      <c r="M13" s="19"/>
    </row>
    <row r="14" spans="1:13" x14ac:dyDescent="0.25">
      <c r="B14" s="9" t="s">
        <v>19</v>
      </c>
      <c r="C14" s="10" t="s">
        <v>29</v>
      </c>
      <c r="D14" s="13">
        <v>6</v>
      </c>
      <c r="E14" s="13">
        <v>3</v>
      </c>
      <c r="H14" s="19"/>
      <c r="I14" s="31"/>
      <c r="J14" s="32"/>
      <c r="K14" s="33"/>
      <c r="L14" s="33"/>
      <c r="M14" s="19"/>
    </row>
    <row r="15" spans="1:13" x14ac:dyDescent="0.25">
      <c r="B15" s="9" t="s">
        <v>20</v>
      </c>
      <c r="C15" s="10" t="s">
        <v>30</v>
      </c>
      <c r="D15" s="13">
        <v>0</v>
      </c>
      <c r="E15" s="13">
        <v>0</v>
      </c>
      <c r="H15" s="19"/>
      <c r="I15" s="31"/>
      <c r="J15" s="32"/>
      <c r="K15" s="33"/>
      <c r="L15" s="33"/>
      <c r="M15" s="19"/>
    </row>
    <row r="16" spans="1:13" x14ac:dyDescent="0.25">
      <c r="B16" s="9" t="s">
        <v>21</v>
      </c>
      <c r="C16" s="10" t="s">
        <v>31</v>
      </c>
      <c r="D16" s="13">
        <v>0</v>
      </c>
      <c r="E16" s="13">
        <v>0</v>
      </c>
      <c r="H16" s="19"/>
      <c r="I16" s="31"/>
      <c r="J16" s="32"/>
      <c r="K16" s="33"/>
      <c r="L16" s="33"/>
      <c r="M16" s="19"/>
    </row>
    <row r="17" spans="2:13" x14ac:dyDescent="0.25">
      <c r="B17" s="3">
        <v>3</v>
      </c>
      <c r="C17" s="5" t="s">
        <v>9</v>
      </c>
      <c r="D17" s="13">
        <v>8</v>
      </c>
      <c r="E17" s="12">
        <v>45</v>
      </c>
      <c r="H17" s="19"/>
      <c r="I17" s="28"/>
      <c r="J17" s="29"/>
      <c r="K17" s="30"/>
      <c r="L17" s="30"/>
      <c r="M17" s="19"/>
    </row>
    <row r="18" spans="2:13" x14ac:dyDescent="0.25">
      <c r="B18" s="9" t="s">
        <v>19</v>
      </c>
      <c r="C18" s="10" t="s">
        <v>33</v>
      </c>
      <c r="D18" s="13">
        <v>8</v>
      </c>
      <c r="E18" s="13">
        <v>45</v>
      </c>
      <c r="H18" s="19"/>
      <c r="I18" s="31"/>
      <c r="J18" s="32"/>
      <c r="K18" s="33"/>
      <c r="L18" s="33"/>
      <c r="M18" s="19"/>
    </row>
    <row r="19" spans="2:13" x14ac:dyDescent="0.25">
      <c r="B19" s="9" t="s">
        <v>20</v>
      </c>
      <c r="C19" s="10" t="s">
        <v>30</v>
      </c>
      <c r="D19" s="13">
        <v>0</v>
      </c>
      <c r="E19" s="13">
        <v>0</v>
      </c>
      <c r="H19" s="19"/>
      <c r="I19" s="31"/>
      <c r="J19" s="32"/>
      <c r="K19" s="33"/>
      <c r="L19" s="33"/>
      <c r="M19" s="19"/>
    </row>
    <row r="20" spans="2:13" x14ac:dyDescent="0.25">
      <c r="B20" s="9" t="s">
        <v>21</v>
      </c>
      <c r="C20" s="10" t="s">
        <v>34</v>
      </c>
      <c r="D20" s="13">
        <v>0</v>
      </c>
      <c r="E20" s="13">
        <v>0</v>
      </c>
      <c r="H20" s="19"/>
      <c r="I20" s="31"/>
      <c r="J20" s="32"/>
      <c r="K20" s="33"/>
      <c r="L20" s="33"/>
      <c r="M20" s="19"/>
    </row>
    <row r="21" spans="2:13" x14ac:dyDescent="0.25">
      <c r="B21" s="3">
        <v>4</v>
      </c>
      <c r="C21" s="5" t="s">
        <v>32</v>
      </c>
      <c r="D21" s="13">
        <v>0</v>
      </c>
      <c r="E21" s="12">
        <v>0</v>
      </c>
      <c r="H21" s="19"/>
      <c r="I21" s="28"/>
      <c r="J21" s="29"/>
      <c r="K21" s="30"/>
      <c r="L21" s="30"/>
      <c r="M21" s="19"/>
    </row>
    <row r="22" spans="2:13" x14ac:dyDescent="0.25">
      <c r="B22" s="6" t="s">
        <v>22</v>
      </c>
      <c r="C22" s="8" t="s">
        <v>35</v>
      </c>
      <c r="D22" s="51">
        <f>D8+D9-D10</f>
        <v>71</v>
      </c>
      <c r="E22" s="50">
        <f>E8+E9-E10</f>
        <v>24</v>
      </c>
      <c r="H22" s="19"/>
      <c r="I22" s="22"/>
      <c r="J22" s="26"/>
      <c r="K22" s="25"/>
      <c r="L22" s="25"/>
      <c r="M22" s="19"/>
    </row>
    <row r="23" spans="2:13" x14ac:dyDescent="0.25">
      <c r="C23" s="56"/>
      <c r="D23" s="19"/>
      <c r="H23" s="19"/>
      <c r="I23" s="19"/>
      <c r="J23" s="19"/>
      <c r="K23" s="19"/>
      <c r="L23" s="19"/>
      <c r="M23" s="19"/>
    </row>
    <row r="24" spans="2:13" x14ac:dyDescent="0.25">
      <c r="C24" s="19"/>
      <c r="D24" s="19"/>
      <c r="H24" s="19"/>
      <c r="I24" s="19"/>
      <c r="J24" s="19"/>
      <c r="K24" s="19"/>
      <c r="L24" s="19"/>
      <c r="M24" s="19"/>
    </row>
    <row r="25" spans="2:13" x14ac:dyDescent="0.25">
      <c r="H25" s="19"/>
      <c r="I25" s="19"/>
      <c r="J25" s="19"/>
      <c r="K25" s="19"/>
      <c r="L25" s="19"/>
      <c r="M25" s="19"/>
    </row>
  </sheetData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15"/>
  <sheetViews>
    <sheetView workbookViewId="0">
      <selection sqref="A1:M15"/>
    </sheetView>
  </sheetViews>
  <sheetFormatPr defaultRowHeight="15" x14ac:dyDescent="0.25"/>
  <cols>
    <col min="1" max="1" width="29.85546875" customWidth="1"/>
    <col min="2" max="2" width="8.140625" customWidth="1"/>
    <col min="3" max="3" width="6.85546875" customWidth="1"/>
    <col min="4" max="5" width="7.85546875" customWidth="1"/>
    <col min="6" max="6" width="8.42578125" customWidth="1"/>
    <col min="7" max="7" width="8" customWidth="1"/>
    <col min="8" max="8" width="8.42578125" customWidth="1"/>
    <col min="9" max="9" width="8.140625" customWidth="1"/>
    <col min="10" max="10" width="7.5703125" customWidth="1"/>
    <col min="11" max="12" width="6.5703125" customWidth="1"/>
    <col min="13" max="13" width="8.28515625" customWidth="1"/>
  </cols>
  <sheetData>
    <row r="2" spans="1:13" ht="15" customHeight="1" x14ac:dyDescent="0.25">
      <c r="H2" s="57" t="s">
        <v>68</v>
      </c>
      <c r="I2" s="57"/>
      <c r="J2" s="57"/>
      <c r="K2" s="57"/>
      <c r="L2" s="57"/>
      <c r="M2" s="57"/>
    </row>
    <row r="3" spans="1:13" x14ac:dyDescent="0.25">
      <c r="H3" s="57"/>
      <c r="I3" s="57"/>
      <c r="J3" s="57"/>
      <c r="K3" s="57"/>
      <c r="L3" s="57"/>
      <c r="M3" s="57"/>
    </row>
    <row r="4" spans="1:13" x14ac:dyDescent="0.25">
      <c r="H4" s="57"/>
      <c r="I4" s="57"/>
      <c r="J4" s="57"/>
      <c r="K4" s="57"/>
      <c r="L4" s="57"/>
      <c r="M4" s="57"/>
    </row>
    <row r="5" spans="1:13" x14ac:dyDescent="0.25">
      <c r="A5" s="35" t="s">
        <v>69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7" spans="1:13" ht="84" customHeight="1" x14ac:dyDescent="0.25">
      <c r="A7" s="36" t="s">
        <v>23</v>
      </c>
      <c r="B7" s="37" t="s">
        <v>36</v>
      </c>
      <c r="C7" s="37" t="s">
        <v>37</v>
      </c>
      <c r="D7" s="37" t="s">
        <v>38</v>
      </c>
      <c r="E7" s="37" t="s">
        <v>39</v>
      </c>
      <c r="F7" s="37" t="s">
        <v>40</v>
      </c>
      <c r="G7" s="37" t="s">
        <v>41</v>
      </c>
      <c r="H7" s="37" t="s">
        <v>42</v>
      </c>
      <c r="I7" s="37" t="s">
        <v>59</v>
      </c>
      <c r="J7" s="37" t="s">
        <v>44</v>
      </c>
      <c r="K7" s="37" t="s">
        <v>55</v>
      </c>
      <c r="L7" s="37" t="s">
        <v>61</v>
      </c>
      <c r="M7" s="37" t="s">
        <v>45</v>
      </c>
    </row>
    <row r="8" spans="1:13" x14ac:dyDescent="0.25">
      <c r="A8" s="38" t="s">
        <v>46</v>
      </c>
      <c r="B8" s="39">
        <f>B9+B12</f>
        <v>23</v>
      </c>
      <c r="C8" s="39">
        <f t="shared" ref="C8:L8" si="0">C9+C12</f>
        <v>49</v>
      </c>
      <c r="D8" s="39">
        <f t="shared" si="0"/>
        <v>8</v>
      </c>
      <c r="E8" s="39">
        <f t="shared" si="0"/>
        <v>19</v>
      </c>
      <c r="F8" s="39">
        <f t="shared" si="0"/>
        <v>50</v>
      </c>
      <c r="G8" s="39">
        <f t="shared" si="0"/>
        <v>8</v>
      </c>
      <c r="H8" s="39">
        <f t="shared" si="0"/>
        <v>35</v>
      </c>
      <c r="I8" s="39">
        <f t="shared" si="0"/>
        <v>49</v>
      </c>
      <c r="J8" s="39">
        <f t="shared" si="0"/>
        <v>5</v>
      </c>
      <c r="K8" s="39">
        <f t="shared" si="0"/>
        <v>7</v>
      </c>
      <c r="L8" s="39">
        <f t="shared" si="0"/>
        <v>1</v>
      </c>
      <c r="M8" s="4">
        <f t="shared" ref="M8:M14" si="1">SUM(B8:L8)</f>
        <v>254</v>
      </c>
    </row>
    <row r="9" spans="1:13" x14ac:dyDescent="0.25">
      <c r="A9" s="4" t="s">
        <v>47</v>
      </c>
      <c r="B9" s="4">
        <f>B10+B11</f>
        <v>20</v>
      </c>
      <c r="C9" s="4">
        <f t="shared" ref="C9:L9" si="2">C10+C11</f>
        <v>6</v>
      </c>
      <c r="D9" s="4">
        <f t="shared" si="2"/>
        <v>4</v>
      </c>
      <c r="E9" s="4">
        <f t="shared" si="2"/>
        <v>14</v>
      </c>
      <c r="F9" s="4">
        <f t="shared" si="2"/>
        <v>29</v>
      </c>
      <c r="G9" s="4">
        <f t="shared" si="2"/>
        <v>6</v>
      </c>
      <c r="H9" s="4">
        <f t="shared" si="2"/>
        <v>13</v>
      </c>
      <c r="I9" s="4">
        <f t="shared" si="2"/>
        <v>27</v>
      </c>
      <c r="J9" s="4">
        <f t="shared" si="2"/>
        <v>5</v>
      </c>
      <c r="K9" s="4">
        <f t="shared" si="2"/>
        <v>7</v>
      </c>
      <c r="L9" s="4">
        <f t="shared" si="2"/>
        <v>1</v>
      </c>
      <c r="M9" s="52">
        <f t="shared" si="1"/>
        <v>132</v>
      </c>
    </row>
    <row r="10" spans="1:13" x14ac:dyDescent="0.25">
      <c r="A10" s="39" t="s">
        <v>48</v>
      </c>
      <c r="B10" s="39">
        <v>7</v>
      </c>
      <c r="C10" s="39">
        <v>2</v>
      </c>
      <c r="D10" s="39">
        <v>0</v>
      </c>
      <c r="E10" s="39">
        <v>6</v>
      </c>
      <c r="F10" s="39">
        <v>17</v>
      </c>
      <c r="G10" s="39">
        <v>1</v>
      </c>
      <c r="H10" s="39">
        <v>6</v>
      </c>
      <c r="I10" s="39">
        <v>7</v>
      </c>
      <c r="J10" s="39">
        <v>2</v>
      </c>
      <c r="K10" s="39">
        <v>2</v>
      </c>
      <c r="L10" s="39">
        <v>1</v>
      </c>
      <c r="M10" s="4">
        <f t="shared" si="1"/>
        <v>51</v>
      </c>
    </row>
    <row r="11" spans="1:13" x14ac:dyDescent="0.25">
      <c r="A11" s="39" t="s">
        <v>49</v>
      </c>
      <c r="B11" s="39">
        <v>13</v>
      </c>
      <c r="C11" s="39">
        <v>4</v>
      </c>
      <c r="D11" s="39">
        <v>4</v>
      </c>
      <c r="E11" s="39">
        <v>8</v>
      </c>
      <c r="F11" s="39">
        <v>12</v>
      </c>
      <c r="G11" s="39">
        <v>5</v>
      </c>
      <c r="H11" s="39">
        <v>7</v>
      </c>
      <c r="I11" s="39">
        <v>20</v>
      </c>
      <c r="J11" s="39">
        <v>3</v>
      </c>
      <c r="K11" s="39">
        <v>5</v>
      </c>
      <c r="L11" s="39">
        <v>0</v>
      </c>
      <c r="M11" s="4">
        <f t="shared" si="1"/>
        <v>81</v>
      </c>
    </row>
    <row r="12" spans="1:13" x14ac:dyDescent="0.25">
      <c r="A12" s="4" t="s">
        <v>50</v>
      </c>
      <c r="B12" s="4">
        <f>B13+B14</f>
        <v>3</v>
      </c>
      <c r="C12" s="4">
        <f t="shared" ref="C12:L12" si="3">C13+C14</f>
        <v>43</v>
      </c>
      <c r="D12" s="4">
        <f t="shared" si="3"/>
        <v>4</v>
      </c>
      <c r="E12" s="4">
        <f t="shared" si="3"/>
        <v>5</v>
      </c>
      <c r="F12" s="4">
        <f t="shared" si="3"/>
        <v>21</v>
      </c>
      <c r="G12" s="4">
        <f t="shared" si="3"/>
        <v>2</v>
      </c>
      <c r="H12" s="4">
        <f t="shared" si="3"/>
        <v>22</v>
      </c>
      <c r="I12" s="4">
        <f t="shared" si="3"/>
        <v>22</v>
      </c>
      <c r="J12" s="4">
        <f t="shared" si="3"/>
        <v>0</v>
      </c>
      <c r="K12" s="4">
        <f t="shared" si="3"/>
        <v>0</v>
      </c>
      <c r="L12" s="4">
        <f t="shared" si="3"/>
        <v>0</v>
      </c>
      <c r="M12" s="52">
        <f t="shared" si="1"/>
        <v>122</v>
      </c>
    </row>
    <row r="13" spans="1:13" x14ac:dyDescent="0.25">
      <c r="A13" s="39" t="s">
        <v>48</v>
      </c>
      <c r="B13" s="39">
        <v>1</v>
      </c>
      <c r="C13" s="39">
        <v>17</v>
      </c>
      <c r="D13" s="39">
        <v>4</v>
      </c>
      <c r="E13" s="39">
        <v>1</v>
      </c>
      <c r="F13" s="39">
        <v>13</v>
      </c>
      <c r="G13" s="39">
        <v>2</v>
      </c>
      <c r="H13" s="39">
        <v>9</v>
      </c>
      <c r="I13" s="39">
        <v>10</v>
      </c>
      <c r="J13" s="39">
        <v>0</v>
      </c>
      <c r="K13" s="39">
        <v>0</v>
      </c>
      <c r="L13" s="39">
        <v>0</v>
      </c>
      <c r="M13" s="4">
        <f t="shared" si="1"/>
        <v>57</v>
      </c>
    </row>
    <row r="14" spans="1:13" x14ac:dyDescent="0.25">
      <c r="A14" s="39" t="s">
        <v>49</v>
      </c>
      <c r="B14" s="39">
        <v>2</v>
      </c>
      <c r="C14" s="39">
        <v>26</v>
      </c>
      <c r="D14" s="39">
        <v>0</v>
      </c>
      <c r="E14" s="39">
        <v>4</v>
      </c>
      <c r="F14" s="39">
        <v>8</v>
      </c>
      <c r="G14" s="39">
        <v>0</v>
      </c>
      <c r="H14" s="39">
        <v>13</v>
      </c>
      <c r="I14" s="39">
        <v>12</v>
      </c>
      <c r="J14" s="39">
        <v>0</v>
      </c>
      <c r="K14" s="39">
        <v>0</v>
      </c>
      <c r="L14" s="39">
        <v>0</v>
      </c>
      <c r="M14" s="4">
        <f t="shared" si="1"/>
        <v>65</v>
      </c>
    </row>
    <row r="15" spans="1:13" ht="30" x14ac:dyDescent="0.25">
      <c r="A15" s="44" t="s">
        <v>51</v>
      </c>
      <c r="B15" s="40">
        <f>B8/M8</f>
        <v>9.055118110236221E-2</v>
      </c>
      <c r="C15" s="40">
        <f>C8/M8</f>
        <v>0.19291338582677164</v>
      </c>
      <c r="D15" s="40">
        <f>D8/M8</f>
        <v>3.1496062992125984E-2</v>
      </c>
      <c r="E15" s="40">
        <f>E8/M8</f>
        <v>7.4803149606299218E-2</v>
      </c>
      <c r="F15" s="40">
        <f>F8/M8</f>
        <v>0.19685039370078741</v>
      </c>
      <c r="G15" s="40">
        <f>G8/M8</f>
        <v>3.1496062992125984E-2</v>
      </c>
      <c r="H15" s="40">
        <f>H8/M8</f>
        <v>0.13779527559055119</v>
      </c>
      <c r="I15" s="40">
        <f>I8/M8</f>
        <v>0.19291338582677164</v>
      </c>
      <c r="J15" s="40">
        <f>J8/M8</f>
        <v>1.968503937007874E-2</v>
      </c>
      <c r="K15" s="40">
        <f>K8/M8</f>
        <v>2.7559055118110236E-2</v>
      </c>
      <c r="L15" s="40">
        <f>L8/M8</f>
        <v>3.937007874015748E-3</v>
      </c>
      <c r="M15" s="17">
        <v>1</v>
      </c>
    </row>
  </sheetData>
  <mergeCells count="1">
    <mergeCell ref="H2:M4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"/>
  <sheetViews>
    <sheetView workbookViewId="0">
      <selection sqref="A1:E9"/>
    </sheetView>
  </sheetViews>
  <sheetFormatPr defaultRowHeight="15" x14ac:dyDescent="0.25"/>
  <cols>
    <col min="1" max="1" width="14.85546875" customWidth="1"/>
    <col min="2" max="2" width="14.42578125" customWidth="1"/>
    <col min="3" max="3" width="19.140625" customWidth="1"/>
    <col min="4" max="4" width="0.28515625" customWidth="1"/>
    <col min="5" max="5" width="31.7109375" customWidth="1"/>
  </cols>
  <sheetData>
    <row r="1" spans="1:5" ht="60.75" customHeight="1" x14ac:dyDescent="0.25">
      <c r="E1" s="43" t="s">
        <v>71</v>
      </c>
    </row>
    <row r="4" spans="1:5" ht="27" customHeight="1" x14ac:dyDescent="0.25">
      <c r="A4" s="57" t="s">
        <v>72</v>
      </c>
      <c r="B4" s="57"/>
      <c r="C4" s="57"/>
      <c r="D4" s="57"/>
      <c r="E4" s="57"/>
    </row>
    <row r="6" spans="1:5" ht="46.5" customHeight="1" x14ac:dyDescent="0.25">
      <c r="A6" s="34" t="s">
        <v>52</v>
      </c>
      <c r="B6" s="34" t="s">
        <v>53</v>
      </c>
      <c r="C6" s="34" t="s">
        <v>54</v>
      </c>
      <c r="D6" s="19"/>
      <c r="E6" s="19"/>
    </row>
    <row r="7" spans="1:5" ht="15.75" x14ac:dyDescent="0.25">
      <c r="A7" s="41">
        <v>92.16</v>
      </c>
      <c r="B7" s="42">
        <v>472.5</v>
      </c>
      <c r="C7" s="42">
        <f>B7/A7</f>
        <v>5.126953125</v>
      </c>
      <c r="D7" s="19"/>
      <c r="E7" s="19"/>
    </row>
  </sheetData>
  <mergeCells count="1">
    <mergeCell ref="A4:E4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94EDC-A712-4347-8AE8-91C216643A45}">
  <dimension ref="A1:J15"/>
  <sheetViews>
    <sheetView tabSelected="1" workbookViewId="0">
      <selection sqref="A1:J15"/>
    </sheetView>
  </sheetViews>
  <sheetFormatPr defaultRowHeight="15" x14ac:dyDescent="0.25"/>
  <cols>
    <col min="1" max="1" width="40.140625" customWidth="1"/>
    <col min="2" max="2" width="10.140625" bestFit="1" customWidth="1"/>
    <col min="8" max="8" width="9.42578125" customWidth="1"/>
    <col min="11" max="11" width="2.28515625" customWidth="1"/>
    <col min="12" max="12" width="27.85546875" customWidth="1"/>
  </cols>
  <sheetData>
    <row r="1" spans="1:10" ht="66.75" customHeight="1" x14ac:dyDescent="0.25">
      <c r="H1" s="57" t="s">
        <v>70</v>
      </c>
      <c r="I1" s="57"/>
      <c r="J1" s="57"/>
    </row>
    <row r="3" spans="1:10" ht="84" customHeight="1" x14ac:dyDescent="0.25">
      <c r="A3" s="36" t="s">
        <v>23</v>
      </c>
      <c r="B3" s="37" t="s">
        <v>36</v>
      </c>
      <c r="C3" s="37" t="s">
        <v>37</v>
      </c>
      <c r="D3" s="37" t="s">
        <v>38</v>
      </c>
      <c r="E3" s="37" t="s">
        <v>39</v>
      </c>
      <c r="F3" s="37" t="s">
        <v>40</v>
      </c>
      <c r="G3" s="37" t="s">
        <v>41</v>
      </c>
      <c r="H3" s="37" t="s">
        <v>42</v>
      </c>
      <c r="I3" s="37" t="s">
        <v>43</v>
      </c>
      <c r="J3" s="37" t="s">
        <v>45</v>
      </c>
    </row>
    <row r="4" spans="1:10" x14ac:dyDescent="0.25">
      <c r="A4" s="38" t="s">
        <v>56</v>
      </c>
      <c r="B4" s="39">
        <f>B5+B8</f>
        <v>22</v>
      </c>
      <c r="C4" s="39">
        <f t="shared" ref="C4:I4" si="0">C5+C8</f>
        <v>15</v>
      </c>
      <c r="D4" s="39">
        <f t="shared" si="0"/>
        <v>5</v>
      </c>
      <c r="E4" s="39">
        <f t="shared" si="0"/>
        <v>15</v>
      </c>
      <c r="F4" s="39">
        <f t="shared" si="0"/>
        <v>26</v>
      </c>
      <c r="G4" s="39">
        <f t="shared" si="0"/>
        <v>7</v>
      </c>
      <c r="H4" s="39">
        <f t="shared" si="0"/>
        <v>20</v>
      </c>
      <c r="I4" s="39">
        <f t="shared" si="0"/>
        <v>31</v>
      </c>
      <c r="J4" s="4">
        <f t="shared" ref="J4:J14" si="1">SUM(B4:I4)</f>
        <v>141</v>
      </c>
    </row>
    <row r="5" spans="1:10" x14ac:dyDescent="0.25">
      <c r="A5" s="4" t="s">
        <v>47</v>
      </c>
      <c r="B5" s="4">
        <f>B6+B7</f>
        <v>16</v>
      </c>
      <c r="C5" s="4">
        <f t="shared" ref="C5:I5" si="2">C6+C7</f>
        <v>8</v>
      </c>
      <c r="D5" s="4">
        <f t="shared" si="2"/>
        <v>1</v>
      </c>
      <c r="E5" s="4">
        <f t="shared" si="2"/>
        <v>9</v>
      </c>
      <c r="F5" s="4">
        <f t="shared" si="2"/>
        <v>19</v>
      </c>
      <c r="G5" s="4">
        <f t="shared" si="2"/>
        <v>5</v>
      </c>
      <c r="H5" s="4">
        <f t="shared" si="2"/>
        <v>10</v>
      </c>
      <c r="I5" s="4">
        <f t="shared" si="2"/>
        <v>13</v>
      </c>
      <c r="J5" s="4">
        <f t="shared" si="1"/>
        <v>81</v>
      </c>
    </row>
    <row r="6" spans="1:10" x14ac:dyDescent="0.25">
      <c r="A6" s="39" t="s">
        <v>48</v>
      </c>
      <c r="B6" s="39">
        <v>6</v>
      </c>
      <c r="C6" s="39">
        <v>3</v>
      </c>
      <c r="D6" s="39">
        <v>0</v>
      </c>
      <c r="E6" s="39">
        <v>2</v>
      </c>
      <c r="F6" s="39">
        <v>12</v>
      </c>
      <c r="G6" s="39">
        <v>1</v>
      </c>
      <c r="H6" s="39">
        <v>6</v>
      </c>
      <c r="I6" s="39">
        <v>3</v>
      </c>
      <c r="J6" s="4">
        <f t="shared" si="1"/>
        <v>33</v>
      </c>
    </row>
    <row r="7" spans="1:10" x14ac:dyDescent="0.25">
      <c r="A7" s="39" t="s">
        <v>49</v>
      </c>
      <c r="B7" s="39">
        <v>10</v>
      </c>
      <c r="C7" s="39">
        <v>5</v>
      </c>
      <c r="D7" s="39">
        <v>1</v>
      </c>
      <c r="E7" s="39">
        <v>7</v>
      </c>
      <c r="F7" s="39">
        <v>7</v>
      </c>
      <c r="G7" s="39">
        <v>4</v>
      </c>
      <c r="H7" s="39">
        <v>4</v>
      </c>
      <c r="I7" s="39">
        <v>10</v>
      </c>
      <c r="J7" s="4">
        <f t="shared" si="1"/>
        <v>48</v>
      </c>
    </row>
    <row r="8" spans="1:10" x14ac:dyDescent="0.25">
      <c r="A8" s="4" t="s">
        <v>50</v>
      </c>
      <c r="B8" s="4">
        <f>B9+B10</f>
        <v>6</v>
      </c>
      <c r="C8" s="4">
        <f t="shared" ref="C8:I8" si="3">C9+C10</f>
        <v>7</v>
      </c>
      <c r="D8" s="4">
        <f t="shared" si="3"/>
        <v>4</v>
      </c>
      <c r="E8" s="4">
        <f t="shared" si="3"/>
        <v>6</v>
      </c>
      <c r="F8" s="4">
        <f t="shared" si="3"/>
        <v>7</v>
      </c>
      <c r="G8" s="4">
        <f t="shared" si="3"/>
        <v>2</v>
      </c>
      <c r="H8" s="4">
        <f t="shared" si="3"/>
        <v>10</v>
      </c>
      <c r="I8" s="4">
        <f t="shared" si="3"/>
        <v>18</v>
      </c>
      <c r="J8" s="4">
        <f t="shared" si="1"/>
        <v>60</v>
      </c>
    </row>
    <row r="9" spans="1:10" x14ac:dyDescent="0.25">
      <c r="A9" s="39" t="s">
        <v>48</v>
      </c>
      <c r="B9" s="39">
        <v>5</v>
      </c>
      <c r="C9" s="39">
        <v>6</v>
      </c>
      <c r="D9" s="39">
        <v>4</v>
      </c>
      <c r="E9" s="39">
        <v>1</v>
      </c>
      <c r="F9" s="39">
        <v>6</v>
      </c>
      <c r="G9" s="39">
        <v>2</v>
      </c>
      <c r="H9" s="39">
        <v>3</v>
      </c>
      <c r="I9" s="39">
        <v>12</v>
      </c>
      <c r="J9" s="4">
        <f t="shared" si="1"/>
        <v>39</v>
      </c>
    </row>
    <row r="10" spans="1:10" x14ac:dyDescent="0.25">
      <c r="A10" s="39" t="s">
        <v>49</v>
      </c>
      <c r="B10" s="39">
        <v>1</v>
      </c>
      <c r="C10" s="39">
        <v>1</v>
      </c>
      <c r="D10" s="39">
        <v>0</v>
      </c>
      <c r="E10" s="39">
        <v>5</v>
      </c>
      <c r="F10" s="39">
        <v>1</v>
      </c>
      <c r="G10" s="39">
        <v>0</v>
      </c>
      <c r="H10" s="39">
        <v>7</v>
      </c>
      <c r="I10" s="39">
        <v>6</v>
      </c>
      <c r="J10" s="4">
        <f t="shared" si="1"/>
        <v>21</v>
      </c>
    </row>
    <row r="11" spans="1:10" ht="15" customHeight="1" x14ac:dyDescent="0.25">
      <c r="A11" s="44" t="s">
        <v>60</v>
      </c>
      <c r="B11" s="45">
        <v>3840</v>
      </c>
      <c r="C11" s="55">
        <v>3000</v>
      </c>
      <c r="D11" s="45">
        <v>700</v>
      </c>
      <c r="E11" s="45">
        <v>2300</v>
      </c>
      <c r="F11" s="45">
        <v>5000</v>
      </c>
      <c r="G11" s="45">
        <v>1490</v>
      </c>
      <c r="H11" s="45">
        <v>3000</v>
      </c>
      <c r="I11" s="45">
        <v>5000</v>
      </c>
      <c r="J11" s="4">
        <f t="shared" si="1"/>
        <v>24330</v>
      </c>
    </row>
    <row r="12" spans="1:10" ht="15" customHeight="1" x14ac:dyDescent="0.25">
      <c r="A12" s="1" t="s">
        <v>62</v>
      </c>
      <c r="B12" s="45">
        <v>0</v>
      </c>
      <c r="C12" s="45">
        <v>17</v>
      </c>
      <c r="D12" s="45">
        <v>0</v>
      </c>
      <c r="E12" s="45">
        <v>0</v>
      </c>
      <c r="F12" s="45">
        <v>3</v>
      </c>
      <c r="G12" s="45">
        <v>5</v>
      </c>
      <c r="H12" s="45">
        <v>0</v>
      </c>
      <c r="I12" s="45">
        <v>11</v>
      </c>
      <c r="J12" s="4">
        <f t="shared" si="1"/>
        <v>36</v>
      </c>
    </row>
    <row r="13" spans="1:10" ht="15" customHeight="1" x14ac:dyDescent="0.25">
      <c r="A13" s="44" t="s">
        <v>63</v>
      </c>
      <c r="B13" s="45">
        <v>0</v>
      </c>
      <c r="C13" s="45">
        <v>170</v>
      </c>
      <c r="D13" s="45">
        <v>0</v>
      </c>
      <c r="E13" s="45">
        <v>0</v>
      </c>
      <c r="F13" s="45">
        <v>30</v>
      </c>
      <c r="G13" s="45">
        <v>50</v>
      </c>
      <c r="H13" s="45">
        <v>0</v>
      </c>
      <c r="I13" s="45">
        <v>110</v>
      </c>
      <c r="J13" s="4">
        <f t="shared" si="1"/>
        <v>360</v>
      </c>
    </row>
    <row r="14" spans="1:10" x14ac:dyDescent="0.25">
      <c r="A14" s="39" t="s">
        <v>57</v>
      </c>
      <c r="B14" s="45">
        <v>3840</v>
      </c>
      <c r="C14" s="45">
        <v>3000</v>
      </c>
      <c r="D14" s="45">
        <v>700</v>
      </c>
      <c r="E14" s="45">
        <v>2300</v>
      </c>
      <c r="F14" s="45">
        <v>5000</v>
      </c>
      <c r="G14" s="45">
        <v>1490</v>
      </c>
      <c r="H14" s="45">
        <v>3000</v>
      </c>
      <c r="I14" s="45">
        <v>5000</v>
      </c>
      <c r="J14" s="46">
        <f t="shared" si="1"/>
        <v>24330</v>
      </c>
    </row>
    <row r="15" spans="1:10" x14ac:dyDescent="0.25">
      <c r="A15" s="47" t="s">
        <v>58</v>
      </c>
      <c r="B15" s="48">
        <f>B14/B11</f>
        <v>1</v>
      </c>
      <c r="C15" s="48">
        <f t="shared" ref="C15:J15" si="4">C14/C11</f>
        <v>1</v>
      </c>
      <c r="D15" s="48">
        <f t="shared" si="4"/>
        <v>1</v>
      </c>
      <c r="E15" s="48">
        <f t="shared" si="4"/>
        <v>1</v>
      </c>
      <c r="F15" s="48">
        <f t="shared" si="4"/>
        <v>1</v>
      </c>
      <c r="G15" s="48">
        <f t="shared" si="4"/>
        <v>1</v>
      </c>
      <c r="H15" s="48">
        <f t="shared" si="4"/>
        <v>1</v>
      </c>
      <c r="I15" s="48">
        <f t="shared" si="4"/>
        <v>1</v>
      </c>
      <c r="J15" s="48">
        <f t="shared" si="4"/>
        <v>1</v>
      </c>
    </row>
  </sheetData>
  <mergeCells count="1">
    <mergeCell ref="H1:J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Przybycia i ubycia 1</vt:lpstr>
      <vt:lpstr>Przybycia i ubycia</vt:lpstr>
      <vt:lpstr>Przyjęcia zwierząt</vt:lpstr>
      <vt:lpstr>Koszt wyżywienia</vt:lpstr>
      <vt:lpstr>Sterylizacje.kastracje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Schronisko</dc:creator>
  <cp:lastModifiedBy>Schronisko</cp:lastModifiedBy>
  <cp:lastPrinted>2022-01-28T11:36:24Z</cp:lastPrinted>
  <dcterms:created xsi:type="dcterms:W3CDTF">2018-03-01T14:11:23Z</dcterms:created>
  <dcterms:modified xsi:type="dcterms:W3CDTF">2022-01-28T11:58:26Z</dcterms:modified>
</cp:coreProperties>
</file>